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Disciplina Financiera/"/>
    </mc:Choice>
  </mc:AlternateContent>
  <xr:revisionPtr revIDLastSave="0" documentId="8_{E557A011-0A5C-49D8-A679-2518AEB57EFB}" xr6:coauthVersionLast="47" xr6:coauthVersionMax="47" xr10:uidLastSave="{00000000-0000-0000-0000-000000000000}"/>
  <bookViews>
    <workbookView xWindow="-108" yWindow="-108" windowWidth="23256" windowHeight="12456" xr2:uid="{C3AC892D-3B23-43C8-AD0D-365F3FD86B0E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Hoja1!$B$49</definedName>
    <definedName name="GASTO_E_FIN_02">Hoja1!$C$49</definedName>
    <definedName name="GASTO_E_FIN_03">Hoja1!$D$49</definedName>
    <definedName name="GASTO_E_FIN_04">Hoja1!$E$49</definedName>
    <definedName name="GASTO_E_FIN_05">Hoja1!$F$49</definedName>
    <definedName name="GASTO_E_FIN_06">Hoja1!$G$49</definedName>
    <definedName name="GASTO_E_T1">Hoja1!$B$36</definedName>
    <definedName name="GASTO_E_T2">Hoja1!$C$36</definedName>
    <definedName name="GASTO_E_T3">Hoja1!$D$36</definedName>
    <definedName name="GASTO_E_T4">Hoja1!$E$36</definedName>
    <definedName name="GASTO_E_T5">Hoja1!$F$36</definedName>
    <definedName name="GASTO_E_T6">Hoja1!$G$36</definedName>
    <definedName name="GASTO_NE_FIN_01">Hoja1!$B$35</definedName>
    <definedName name="GASTO_NE_FIN_02">Hoja1!$C$35</definedName>
    <definedName name="GASTO_NE_FIN_03">Hoja1!$D$35</definedName>
    <definedName name="GASTO_NE_FIN_04">Hoja1!$E$35</definedName>
    <definedName name="GASTO_NE_FIN_05">Hoja1!$F$35</definedName>
    <definedName name="GASTO_NE_FIN_06">Hoja1!$G$35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G46" i="1"/>
  <c r="G45" i="1"/>
  <c r="G44" i="1"/>
  <c r="G43" i="1"/>
  <c r="G42" i="1"/>
  <c r="G41" i="1"/>
  <c r="G40" i="1"/>
  <c r="G39" i="1"/>
  <c r="G38" i="1"/>
  <c r="G37" i="1"/>
  <c r="G36" i="1" s="1"/>
  <c r="F36" i="1"/>
  <c r="E36" i="1"/>
  <c r="D36" i="1"/>
  <c r="C36" i="1"/>
  <c r="B36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 s="1"/>
  <c r="G50" i="1" s="1"/>
  <c r="F9" i="1"/>
  <c r="F50" i="1" s="1"/>
  <c r="E9" i="1"/>
  <c r="D9" i="1"/>
  <c r="C9" i="1"/>
  <c r="B9" i="1"/>
  <c r="A5" i="1"/>
  <c r="A2" i="1"/>
  <c r="B50" i="1" l="1"/>
  <c r="C50" i="1"/>
  <c r="D50" i="1"/>
  <c r="E50" i="1"/>
</calcChain>
</file>

<file path=xl/sharedStrings.xml><?xml version="1.0" encoding="utf-8"?>
<sst xmlns="http://schemas.openxmlformats.org/spreadsheetml/2006/main" count="53" uniqueCount="42">
  <si>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</si>
  <si>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</si>
  <si>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</si>
  <si>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</si>
  <si>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</si>
  <si>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</si>
  <si>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</si>
  <si>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</si>
  <si>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</si>
  <si>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</si>
  <si>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</si>
  <si>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</si>
  <si>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</si>
  <si>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31111-A001  PRESIDENTE MUNICIPAL</t>
  </si>
  <si>
    <t xml:space="preserve">    31111-A004  PRESIDENCIA MUNICIPAL</t>
  </si>
  <si>
    <t xml:space="preserve">    31111-A006  H. AYUNTAMIENTO</t>
  </si>
  <si>
    <t xml:space="preserve">    31111-A007  SECRETARIA DE AYUNTA</t>
  </si>
  <si>
    <t xml:space="preserve">    31111-C100  FESTIVIDADES Y CELEB</t>
  </si>
  <si>
    <t xml:space="preserve">    31111-C101  TESORERÍA MUNICIPAL</t>
  </si>
  <si>
    <t xml:space="preserve">    31111-C105  TRANSFERENCIAS Y OTR</t>
  </si>
  <si>
    <t xml:space="preserve">    31111-C106  DIR MPAL DE TURISMO</t>
  </si>
  <si>
    <t xml:space="preserve">    31111-C108  DEPTO DE INFORMATICA</t>
  </si>
  <si>
    <t xml:space="preserve">    31111-C109  INST MAL JUVENTUD</t>
  </si>
  <si>
    <t xml:space="preserve">    31111-C209  DIR SERVICIOS PUBLIC</t>
  </si>
  <si>
    <t xml:space="preserve">    31111-C306  PROGRAMA LICENCIAS D</t>
  </si>
  <si>
    <t xml:space="preserve">    31111-C307  COMISARIA DE SEG PUB</t>
  </si>
  <si>
    <t xml:space="preserve">    31111-C308  DIR MOVILIDAD MPAL</t>
  </si>
  <si>
    <t xml:space="preserve">    31111-C402  DIR DE OBRAS PUB</t>
  </si>
  <si>
    <t xml:space="preserve">    31111-C406  DIR MEDIO AMB Y ECOL</t>
  </si>
  <si>
    <t xml:space="preserve">    31111-C407  DIR DE PLANEACION</t>
  </si>
  <si>
    <t xml:space="preserve">    31111-C408  ASENTAMIENTOS HUMANO</t>
  </si>
  <si>
    <t xml:space="preserve">    31111-C608  DIRECCION DE AGUA PO</t>
  </si>
  <si>
    <t xml:space="preserve">    31111-C701  DIR DE DES SOCIAL</t>
  </si>
  <si>
    <t xml:space="preserve">    31111-C706  DIRECCION DE EDUCACI</t>
  </si>
  <si>
    <t xml:space="preserve">    31111-C709  INST D LA MUJER YURI</t>
  </si>
  <si>
    <t xml:space="preserve">    31111-C710  DIR CASA D LA CULTUR</t>
  </si>
  <si>
    <t xml:space="preserve">    31111-C711  DIR ATN AL MIGRANTE</t>
  </si>
  <si>
    <t xml:space="preserve">    31111-C801  CONTRALORIA MUNICIPAL</t>
  </si>
  <si>
    <t>*</t>
  </si>
  <si>
    <t>II. Gasto Etiquetado (II=A+B+C+D+E+F+G+H)</t>
  </si>
  <si>
    <t xml:space="preserve">    31111-C606  AGUA POTABLE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</si>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</sst>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78937ce7c5c05b/YURIRIA%2021%20-%2024/CUENTAS%20PUBLICAS/2022/3er%20trim%202022/0361_IDF_MYUR_000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6B7E8-6063-47C3-8F52-416D7DB87F77}">
  <dimension ref="A1:G51"/>
  <sheetViews>
    <sheetView tabSelected="1" view="pageBreakPreview" topLeftCell="A4" zoomScale="60" zoomScaleNormal="100" workbookViewId="0">
      <selection sqref="A1:XFD1048576"/>
    </sheetView>
  </sheetViews>
  <sheetFormatPr baseColWidth="10" defaultColWidth="0" defaultRowHeight="14.4" zeroHeight="1" x14ac:dyDescent="0.3"/>
  <cols>
    <col min="1" max="1" width="59.33203125" customWidth="1"/>
    <col min="2" max="6" width="20.6640625" customWidth="1"/>
    <col min="7" max="7" width="18.33203125" customWidth="1"/>
    <col min="8" max="16384" width="10.6640625" hidden="1"/>
  </cols>
  <sheetData>
    <row r="1" spans="1:7" ht="56.25" customHeight="1" x14ac:dyDescent="0.3">
      <c r="A1" s="18" t="s">
        <v>0</v>
      </c>
      <c r="B1" s="18"/>
      <c r="C1" s="18"/>
      <c r="D1" s="18"/>
      <c r="E1" s="18"/>
      <c r="F1" s="18"/>
      <c r="G1" s="18"/>
    </row>
    <row r="2" spans="1:7" x14ac:dyDescent="0.3">
      <c r="A2" s="19" t="str">
        <f>ENTE_PUBLICO_A</f>
        <v>MUNICIPIO DE YURIRIA, Gobierno del Estado de Guanajuato (a)</v>
      </c>
      <c r="B2" s="20"/>
      <c r="C2" s="20"/>
      <c r="D2" s="20"/>
      <c r="E2" s="20"/>
      <c r="F2" s="20"/>
      <c r="G2" s="21"/>
    </row>
    <row r="3" spans="1:7" x14ac:dyDescent="0.3">
      <c r="A3" s="22" t="s">
        <v>1</v>
      </c>
      <c r="B3" s="23"/>
      <c r="C3" s="23"/>
      <c r="D3" s="23"/>
      <c r="E3" s="23"/>
      <c r="F3" s="23"/>
      <c r="G3" s="24"/>
    </row>
    <row r="4" spans="1:7" x14ac:dyDescent="0.3">
      <c r="A4" s="22" t="s">
        <v>2</v>
      </c>
      <c r="B4" s="23"/>
      <c r="C4" s="23"/>
      <c r="D4" s="23"/>
      <c r="E4" s="23"/>
      <c r="F4" s="23"/>
      <c r="G4" s="24"/>
    </row>
    <row r="5" spans="1:7" x14ac:dyDescent="0.3">
      <c r="A5" s="22" t="str">
        <f>TRIMESTRE</f>
        <v>Del 1 de enero al 30 de septiembre de 2022 (b)</v>
      </c>
      <c r="B5" s="23"/>
      <c r="C5" s="23"/>
      <c r="D5" s="23"/>
      <c r="E5" s="23"/>
      <c r="F5" s="23"/>
      <c r="G5" s="24"/>
    </row>
    <row r="6" spans="1:7" x14ac:dyDescent="0.3">
      <c r="A6" s="25" t="s">
        <v>3</v>
      </c>
      <c r="B6" s="26"/>
      <c r="C6" s="26"/>
      <c r="D6" s="26"/>
      <c r="E6" s="26"/>
      <c r="F6" s="26"/>
      <c r="G6" s="27"/>
    </row>
    <row r="7" spans="1:7" x14ac:dyDescent="0.3">
      <c r="A7" s="13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4"/>
      <c r="B8" s="1" t="s">
        <v>7</v>
      </c>
      <c r="C8" s="2" t="s">
        <v>8</v>
      </c>
      <c r="D8" s="1" t="s">
        <v>9</v>
      </c>
      <c r="E8" s="1" t="s">
        <v>10</v>
      </c>
      <c r="F8" s="1" t="s">
        <v>11</v>
      </c>
      <c r="G8" s="17"/>
    </row>
    <row r="9" spans="1:7" x14ac:dyDescent="0.3">
      <c r="A9" s="3" t="s">
        <v>12</v>
      </c>
      <c r="B9" s="4">
        <f>SUM(B10:GASTO_NE_FIN_01)</f>
        <v>156168050.69999999</v>
      </c>
      <c r="C9" s="4">
        <f>SUM(C10:GASTO_NE_FIN_02)</f>
        <v>26920442.249999996</v>
      </c>
      <c r="D9" s="4">
        <f>SUM(D10:GASTO_NE_FIN_03)</f>
        <v>183088492.94999996</v>
      </c>
      <c r="E9" s="4">
        <f>SUM(E10:GASTO_NE_FIN_04)</f>
        <v>124852894.16999999</v>
      </c>
      <c r="F9" s="4">
        <f>SUM(F10:GASTO_NE_FIN_05)</f>
        <v>122654293.33999997</v>
      </c>
      <c r="G9" s="4">
        <f>SUM(G10:GASTO_NE_FIN_06)</f>
        <v>58235598.780000009</v>
      </c>
    </row>
    <row r="10" spans="1:7" s="7" customFormat="1" x14ac:dyDescent="0.3">
      <c r="A10" s="5" t="s">
        <v>13</v>
      </c>
      <c r="B10" s="6">
        <v>1137530.77</v>
      </c>
      <c r="C10" s="6">
        <v>0</v>
      </c>
      <c r="D10" s="6">
        <v>1137530.77</v>
      </c>
      <c r="E10" s="6">
        <v>789057.8</v>
      </c>
      <c r="F10" s="6">
        <v>789057.8</v>
      </c>
      <c r="G10" s="6">
        <f>D10-E10</f>
        <v>348472.97</v>
      </c>
    </row>
    <row r="11" spans="1:7" s="7" customFormat="1" x14ac:dyDescent="0.3">
      <c r="A11" s="5" t="s">
        <v>14</v>
      </c>
      <c r="B11" s="6">
        <v>31753049.809999999</v>
      </c>
      <c r="C11" s="6">
        <v>11474751.140000004</v>
      </c>
      <c r="D11" s="6">
        <v>43227800.950000003</v>
      </c>
      <c r="E11" s="6">
        <v>35007805.710000001</v>
      </c>
      <c r="F11" s="6">
        <v>34898203.149999999</v>
      </c>
      <c r="G11" s="6">
        <f t="shared" ref="G11:G34" si="0">D11-E11</f>
        <v>8219995.2400000021</v>
      </c>
    </row>
    <row r="12" spans="1:7" s="7" customFormat="1" x14ac:dyDescent="0.3">
      <c r="A12" s="5" t="s">
        <v>15</v>
      </c>
      <c r="B12" s="6">
        <v>7186482.2199999997</v>
      </c>
      <c r="C12" s="6">
        <v>32813.430000000633</v>
      </c>
      <c r="D12" s="6">
        <v>7219295.6500000004</v>
      </c>
      <c r="E12" s="6">
        <v>4945674.2</v>
      </c>
      <c r="F12" s="6">
        <v>4945674.2</v>
      </c>
      <c r="G12" s="6">
        <f t="shared" si="0"/>
        <v>2273621.4500000002</v>
      </c>
    </row>
    <row r="13" spans="1:7" s="7" customFormat="1" x14ac:dyDescent="0.3">
      <c r="A13" s="5" t="s">
        <v>16</v>
      </c>
      <c r="B13" s="6">
        <v>6901961.8300000001</v>
      </c>
      <c r="C13" s="6">
        <v>-51334.389999999665</v>
      </c>
      <c r="D13" s="6">
        <v>6850627.4400000004</v>
      </c>
      <c r="E13" s="6">
        <v>4665541.6100000003</v>
      </c>
      <c r="F13" s="6">
        <v>4665341.6100000003</v>
      </c>
      <c r="G13" s="6">
        <f t="shared" si="0"/>
        <v>2185085.83</v>
      </c>
    </row>
    <row r="14" spans="1:7" s="7" customFormat="1" x14ac:dyDescent="0.3">
      <c r="A14" s="5" t="s">
        <v>17</v>
      </c>
      <c r="B14" s="6">
        <v>8396685.1300000008</v>
      </c>
      <c r="C14" s="6">
        <v>-83751.800000000745</v>
      </c>
      <c r="D14" s="6">
        <v>8312933.3300000001</v>
      </c>
      <c r="E14" s="6">
        <v>5147026.7699999996</v>
      </c>
      <c r="F14" s="6">
        <v>5147026.7699999996</v>
      </c>
      <c r="G14" s="6">
        <f t="shared" si="0"/>
        <v>3165906.5600000005</v>
      </c>
    </row>
    <row r="15" spans="1:7" s="7" customFormat="1" x14ac:dyDescent="0.3">
      <c r="A15" s="5" t="s">
        <v>18</v>
      </c>
      <c r="B15" s="6">
        <v>22385980.27</v>
      </c>
      <c r="C15" s="6">
        <v>477030.16000000015</v>
      </c>
      <c r="D15" s="6">
        <v>22863010.43</v>
      </c>
      <c r="E15" s="6">
        <v>16720626.49</v>
      </c>
      <c r="F15" s="6">
        <v>16720626.49</v>
      </c>
      <c r="G15" s="6">
        <f t="shared" si="0"/>
        <v>6142383.9399999995</v>
      </c>
    </row>
    <row r="16" spans="1:7" s="7" customFormat="1" x14ac:dyDescent="0.3">
      <c r="A16" s="5" t="s">
        <v>19</v>
      </c>
      <c r="B16" s="6">
        <v>10373645.880000001</v>
      </c>
      <c r="C16" s="6">
        <v>-26442.88000000082</v>
      </c>
      <c r="D16" s="6">
        <v>10347203</v>
      </c>
      <c r="E16" s="6">
        <v>6747343.3899999997</v>
      </c>
      <c r="F16" s="6">
        <v>6747343.3899999997</v>
      </c>
      <c r="G16" s="6">
        <f t="shared" si="0"/>
        <v>3599859.6100000003</v>
      </c>
    </row>
    <row r="17" spans="1:7" s="7" customFormat="1" x14ac:dyDescent="0.3">
      <c r="A17" s="5" t="s">
        <v>20</v>
      </c>
      <c r="B17" s="6">
        <v>1109788.22</v>
      </c>
      <c r="C17" s="6">
        <v>986670.95</v>
      </c>
      <c r="D17" s="6">
        <v>2096459.17</v>
      </c>
      <c r="E17" s="6">
        <v>1253691.02</v>
      </c>
      <c r="F17" s="6">
        <v>1253691.02</v>
      </c>
      <c r="G17" s="6">
        <f t="shared" si="0"/>
        <v>842768.14999999991</v>
      </c>
    </row>
    <row r="18" spans="1:7" s="7" customFormat="1" x14ac:dyDescent="0.3">
      <c r="A18" s="5" t="s">
        <v>21</v>
      </c>
      <c r="B18" s="6">
        <v>1894929.04</v>
      </c>
      <c r="C18" s="6">
        <v>536953.68000000017</v>
      </c>
      <c r="D18" s="6">
        <v>2431882.7200000002</v>
      </c>
      <c r="E18" s="6">
        <v>1669963.17</v>
      </c>
      <c r="F18" s="6">
        <v>1669963.17</v>
      </c>
      <c r="G18" s="6">
        <f t="shared" si="0"/>
        <v>761919.55000000028</v>
      </c>
    </row>
    <row r="19" spans="1:7" s="7" customFormat="1" x14ac:dyDescent="0.3">
      <c r="A19" s="5" t="s">
        <v>22</v>
      </c>
      <c r="B19" s="6">
        <v>764632.91</v>
      </c>
      <c r="C19" s="6">
        <v>-60782.630000000005</v>
      </c>
      <c r="D19" s="6">
        <v>703850.28</v>
      </c>
      <c r="E19" s="6">
        <v>405796</v>
      </c>
      <c r="F19" s="6">
        <v>405796</v>
      </c>
      <c r="G19" s="6">
        <f t="shared" si="0"/>
        <v>298054.28000000003</v>
      </c>
    </row>
    <row r="20" spans="1:7" s="7" customFormat="1" x14ac:dyDescent="0.3">
      <c r="A20" s="5" t="s">
        <v>23</v>
      </c>
      <c r="B20" s="6">
        <v>24167956.41</v>
      </c>
      <c r="C20" s="6">
        <v>6363826.1099999994</v>
      </c>
      <c r="D20" s="6">
        <v>30531782.52</v>
      </c>
      <c r="E20" s="6">
        <v>22540187.34</v>
      </c>
      <c r="F20" s="6">
        <v>20452041.07</v>
      </c>
      <c r="G20" s="6">
        <f t="shared" si="0"/>
        <v>7991595.1799999997</v>
      </c>
    </row>
    <row r="21" spans="1:7" s="7" customFormat="1" x14ac:dyDescent="0.3">
      <c r="A21" s="5" t="s">
        <v>24</v>
      </c>
      <c r="B21" s="6">
        <v>2071151.78</v>
      </c>
      <c r="C21" s="6">
        <v>246999.99</v>
      </c>
      <c r="D21" s="6">
        <v>2318151.77</v>
      </c>
      <c r="E21" s="6">
        <v>1827279.95</v>
      </c>
      <c r="F21" s="6">
        <v>1827279.95</v>
      </c>
      <c r="G21" s="6">
        <f t="shared" si="0"/>
        <v>490871.82000000007</v>
      </c>
    </row>
    <row r="22" spans="1:7" s="7" customFormat="1" x14ac:dyDescent="0.3">
      <c r="A22" s="5" t="s">
        <v>25</v>
      </c>
      <c r="B22" s="6">
        <v>4395269.07</v>
      </c>
      <c r="C22" s="6">
        <v>220208.4299999997</v>
      </c>
      <c r="D22" s="6">
        <v>4615477.5</v>
      </c>
      <c r="E22" s="6">
        <v>472763.97</v>
      </c>
      <c r="F22" s="6">
        <v>472763.97</v>
      </c>
      <c r="G22" s="6">
        <f t="shared" si="0"/>
        <v>4142713.5300000003</v>
      </c>
    </row>
    <row r="23" spans="1:7" s="7" customFormat="1" x14ac:dyDescent="0.3">
      <c r="A23" s="5" t="s">
        <v>26</v>
      </c>
      <c r="B23" s="6">
        <v>504927.81</v>
      </c>
      <c r="C23" s="6">
        <v>153459.00000000006</v>
      </c>
      <c r="D23" s="6">
        <v>658386.81000000006</v>
      </c>
      <c r="E23" s="6">
        <v>129332.72</v>
      </c>
      <c r="F23" s="6">
        <v>129332.72</v>
      </c>
      <c r="G23" s="6">
        <f t="shared" si="0"/>
        <v>529054.09000000008</v>
      </c>
    </row>
    <row r="24" spans="1:7" s="7" customFormat="1" x14ac:dyDescent="0.3">
      <c r="A24" s="5" t="s">
        <v>27</v>
      </c>
      <c r="B24" s="6">
        <v>11959054.01</v>
      </c>
      <c r="C24" s="6">
        <v>3596271.0199999996</v>
      </c>
      <c r="D24" s="6">
        <v>15555325.029999999</v>
      </c>
      <c r="E24" s="6">
        <v>8263098.1799999997</v>
      </c>
      <c r="F24" s="6">
        <v>8263098.1799999997</v>
      </c>
      <c r="G24" s="6">
        <f t="shared" si="0"/>
        <v>7292226.8499999996</v>
      </c>
    </row>
    <row r="25" spans="1:7" s="7" customFormat="1" x14ac:dyDescent="0.3">
      <c r="A25" s="5" t="s">
        <v>28</v>
      </c>
      <c r="B25" s="6">
        <v>2442440.42</v>
      </c>
      <c r="C25" s="6">
        <v>572196.02</v>
      </c>
      <c r="D25" s="6">
        <v>3014636.44</v>
      </c>
      <c r="E25" s="6">
        <v>1767618.67</v>
      </c>
      <c r="F25" s="6">
        <v>1767618.67</v>
      </c>
      <c r="G25" s="6">
        <f t="shared" si="0"/>
        <v>1247017.77</v>
      </c>
    </row>
    <row r="26" spans="1:7" s="7" customFormat="1" x14ac:dyDescent="0.3">
      <c r="A26" s="5" t="s">
        <v>29</v>
      </c>
      <c r="B26" s="6">
        <v>526455.29</v>
      </c>
      <c r="C26" s="6">
        <v>170852.88</v>
      </c>
      <c r="D26" s="6">
        <v>697308.17</v>
      </c>
      <c r="E26" s="6">
        <v>445417.59</v>
      </c>
      <c r="F26" s="6">
        <v>445417.59</v>
      </c>
      <c r="G26" s="6">
        <f t="shared" si="0"/>
        <v>251890.58000000002</v>
      </c>
    </row>
    <row r="27" spans="1:7" s="7" customFormat="1" x14ac:dyDescent="0.3">
      <c r="A27" s="5" t="s">
        <v>30</v>
      </c>
      <c r="B27" s="6">
        <v>242884.21</v>
      </c>
      <c r="C27" s="6">
        <v>61660.079999999987</v>
      </c>
      <c r="D27" s="6">
        <v>304544.28999999998</v>
      </c>
      <c r="E27" s="6">
        <v>196750.01</v>
      </c>
      <c r="F27" s="6">
        <v>196750.01</v>
      </c>
      <c r="G27" s="6">
        <f t="shared" si="0"/>
        <v>107794.27999999997</v>
      </c>
    </row>
    <row r="28" spans="1:7" s="7" customFormat="1" x14ac:dyDescent="0.3">
      <c r="A28" s="5" t="s">
        <v>31</v>
      </c>
      <c r="B28" s="6">
        <v>6004220.5199999996</v>
      </c>
      <c r="C28" s="6">
        <v>452163.83000000007</v>
      </c>
      <c r="D28" s="6">
        <v>6456384.3499999996</v>
      </c>
      <c r="E28" s="6">
        <v>4234158.13</v>
      </c>
      <c r="F28" s="6">
        <v>4233506.13</v>
      </c>
      <c r="G28" s="6">
        <f t="shared" si="0"/>
        <v>2222226.2199999997</v>
      </c>
    </row>
    <row r="29" spans="1:7" s="7" customFormat="1" x14ac:dyDescent="0.3">
      <c r="A29" s="5" t="s">
        <v>32</v>
      </c>
      <c r="B29" s="6">
        <v>4949629.84</v>
      </c>
      <c r="C29" s="6">
        <v>892006.98000000045</v>
      </c>
      <c r="D29" s="6">
        <v>5841636.8200000003</v>
      </c>
      <c r="E29" s="6">
        <v>3107379.99</v>
      </c>
      <c r="F29" s="6">
        <v>3107379.99</v>
      </c>
      <c r="G29" s="6">
        <f t="shared" si="0"/>
        <v>2734256.83</v>
      </c>
    </row>
    <row r="30" spans="1:7" s="7" customFormat="1" x14ac:dyDescent="0.3">
      <c r="A30" s="5" t="s">
        <v>33</v>
      </c>
      <c r="B30" s="6">
        <v>2317053.27</v>
      </c>
      <c r="C30" s="6">
        <v>485836.02</v>
      </c>
      <c r="D30" s="6">
        <v>2802889.29</v>
      </c>
      <c r="E30" s="6">
        <v>1395388.48</v>
      </c>
      <c r="F30" s="6">
        <v>1395388.48</v>
      </c>
      <c r="G30" s="6">
        <f t="shared" si="0"/>
        <v>1407500.81</v>
      </c>
    </row>
    <row r="31" spans="1:7" s="7" customFormat="1" x14ac:dyDescent="0.3">
      <c r="A31" s="5" t="s">
        <v>34</v>
      </c>
      <c r="B31" s="6">
        <v>456164.23</v>
      </c>
      <c r="C31" s="6">
        <v>10331.400000000023</v>
      </c>
      <c r="D31" s="6">
        <v>466495.63</v>
      </c>
      <c r="E31" s="6">
        <v>269147.02</v>
      </c>
      <c r="F31" s="6">
        <v>269147.02</v>
      </c>
      <c r="G31" s="6">
        <f t="shared" si="0"/>
        <v>197348.61</v>
      </c>
    </row>
    <row r="32" spans="1:7" s="7" customFormat="1" x14ac:dyDescent="0.3">
      <c r="A32" s="5" t="s">
        <v>35</v>
      </c>
      <c r="B32" s="6">
        <v>1984162.13</v>
      </c>
      <c r="C32" s="6">
        <v>343420.41999999993</v>
      </c>
      <c r="D32" s="6">
        <v>2327582.5499999998</v>
      </c>
      <c r="E32" s="6">
        <v>1424068.39</v>
      </c>
      <c r="F32" s="6">
        <v>1424068.39</v>
      </c>
      <c r="G32" s="6">
        <f t="shared" si="0"/>
        <v>903514.15999999992</v>
      </c>
    </row>
    <row r="33" spans="1:7" s="7" customFormat="1" x14ac:dyDescent="0.3">
      <c r="A33" s="5" t="s">
        <v>36</v>
      </c>
      <c r="B33" s="6">
        <v>439052.18</v>
      </c>
      <c r="C33" s="6">
        <v>-11240.52999999997</v>
      </c>
      <c r="D33" s="6">
        <v>427811.65</v>
      </c>
      <c r="E33" s="6">
        <v>246153.71</v>
      </c>
      <c r="F33" s="6">
        <v>246153.71</v>
      </c>
      <c r="G33" s="6">
        <f t="shared" si="0"/>
        <v>181657.94000000003</v>
      </c>
    </row>
    <row r="34" spans="1:7" s="7" customFormat="1" x14ac:dyDescent="0.3">
      <c r="A34" s="5" t="s">
        <v>37</v>
      </c>
      <c r="B34" s="6">
        <v>1802943.45</v>
      </c>
      <c r="C34" s="6">
        <v>76542.939999999944</v>
      </c>
      <c r="D34" s="6">
        <v>1879486.39</v>
      </c>
      <c r="E34" s="6">
        <v>1181623.8600000001</v>
      </c>
      <c r="F34" s="6">
        <v>1181623.8600000001</v>
      </c>
      <c r="G34" s="6">
        <f t="shared" si="0"/>
        <v>697862.5299999998</v>
      </c>
    </row>
    <row r="35" spans="1:7" x14ac:dyDescent="0.3">
      <c r="A35" s="8" t="s">
        <v>38</v>
      </c>
      <c r="B35" s="9"/>
      <c r="C35" s="9"/>
      <c r="D35" s="9"/>
      <c r="E35" s="9"/>
      <c r="F35" s="9"/>
      <c r="G35" s="9"/>
    </row>
    <row r="36" spans="1:7" s="7" customFormat="1" x14ac:dyDescent="0.3">
      <c r="A36" s="10" t="s">
        <v>39</v>
      </c>
      <c r="B36" s="11">
        <f>SUM(B37:GASTO_E_FIN_01)</f>
        <v>135439093.53999999</v>
      </c>
      <c r="C36" s="11">
        <f>SUM(C37:GASTO_E_FIN_02)</f>
        <v>16709766.81000001</v>
      </c>
      <c r="D36" s="11">
        <f>SUM(D37:GASTO_E_FIN_03)</f>
        <v>152148860.35000002</v>
      </c>
      <c r="E36" s="11">
        <f>SUM(E37:GASTO_E_FIN_04)</f>
        <v>87326618.650000006</v>
      </c>
      <c r="F36" s="11">
        <f>SUM(F37:GASTO_E_FIN_05)</f>
        <v>81617387.840000004</v>
      </c>
      <c r="G36" s="11">
        <f>SUM(G37:GASTO_E_FIN_06)</f>
        <v>64822241.700000003</v>
      </c>
    </row>
    <row r="37" spans="1:7" s="7" customFormat="1" x14ac:dyDescent="0.3">
      <c r="A37" s="5" t="s">
        <v>20</v>
      </c>
      <c r="B37" s="6">
        <v>0</v>
      </c>
      <c r="C37" s="6">
        <v>130000</v>
      </c>
      <c r="D37" s="6">
        <v>130000</v>
      </c>
      <c r="E37" s="6">
        <v>0</v>
      </c>
      <c r="F37" s="6">
        <v>0</v>
      </c>
      <c r="G37" s="6">
        <f>D37-E37</f>
        <v>130000</v>
      </c>
    </row>
    <row r="38" spans="1:7" s="7" customFormat="1" x14ac:dyDescent="0.3">
      <c r="A38" s="5" t="s">
        <v>22</v>
      </c>
      <c r="B38" s="6">
        <v>0</v>
      </c>
      <c r="C38" s="6">
        <v>15000</v>
      </c>
      <c r="D38" s="6">
        <v>15000</v>
      </c>
      <c r="E38" s="6">
        <v>0</v>
      </c>
      <c r="F38" s="6">
        <v>0</v>
      </c>
      <c r="G38" s="6">
        <f t="shared" ref="G38:G47" si="1">D38-E38</f>
        <v>15000</v>
      </c>
    </row>
    <row r="39" spans="1:7" s="7" customFormat="1" x14ac:dyDescent="0.3">
      <c r="A39" s="5" t="s">
        <v>23</v>
      </c>
      <c r="B39" s="6">
        <v>8375538.3099999996</v>
      </c>
      <c r="C39" s="6">
        <v>521502.69000000041</v>
      </c>
      <c r="D39" s="6">
        <v>8897041</v>
      </c>
      <c r="E39" s="6">
        <v>8460447.8800000008</v>
      </c>
      <c r="F39" s="6">
        <v>2747327.07</v>
      </c>
      <c r="G39" s="6">
        <f t="shared" si="1"/>
        <v>436593.11999999918</v>
      </c>
    </row>
    <row r="40" spans="1:7" s="7" customFormat="1" x14ac:dyDescent="0.3">
      <c r="A40" s="5" t="s">
        <v>25</v>
      </c>
      <c r="B40" s="6">
        <v>26832164.920000002</v>
      </c>
      <c r="C40" s="6">
        <v>458330.58999999985</v>
      </c>
      <c r="D40" s="6">
        <v>27290495.510000002</v>
      </c>
      <c r="E40" s="6">
        <v>19376132.640000001</v>
      </c>
      <c r="F40" s="6">
        <v>19380022.640000001</v>
      </c>
      <c r="G40" s="6">
        <f t="shared" si="1"/>
        <v>7914362.870000001</v>
      </c>
    </row>
    <row r="41" spans="1:7" s="7" customFormat="1" x14ac:dyDescent="0.3">
      <c r="A41" s="5" t="s">
        <v>26</v>
      </c>
      <c r="B41" s="6">
        <v>4896007.26</v>
      </c>
      <c r="C41" s="6">
        <v>-417223.76999999955</v>
      </c>
      <c r="D41" s="6">
        <v>4478783.49</v>
      </c>
      <c r="E41" s="6">
        <v>3251993.5</v>
      </c>
      <c r="F41" s="6">
        <v>3251993.5</v>
      </c>
      <c r="G41" s="6">
        <f t="shared" si="1"/>
        <v>1226789.9900000002</v>
      </c>
    </row>
    <row r="42" spans="1:7" s="7" customFormat="1" x14ac:dyDescent="0.3">
      <c r="A42" s="5" t="s">
        <v>27</v>
      </c>
      <c r="B42" s="6">
        <v>84409037.049999997</v>
      </c>
      <c r="C42" s="6">
        <v>12826082.460000008</v>
      </c>
      <c r="D42" s="6">
        <v>97235119.510000005</v>
      </c>
      <c r="E42" s="6">
        <v>46881785.68</v>
      </c>
      <c r="F42" s="6">
        <v>46881785.68</v>
      </c>
      <c r="G42" s="6">
        <f t="shared" si="1"/>
        <v>50353333.830000006</v>
      </c>
    </row>
    <row r="43" spans="1:7" s="7" customFormat="1" x14ac:dyDescent="0.3">
      <c r="A43" s="5" t="s">
        <v>28</v>
      </c>
      <c r="B43" s="6">
        <v>0</v>
      </c>
      <c r="C43" s="6">
        <v>623070</v>
      </c>
      <c r="D43" s="6">
        <v>623070</v>
      </c>
      <c r="E43" s="6">
        <v>0</v>
      </c>
      <c r="F43" s="6">
        <v>0</v>
      </c>
      <c r="G43" s="6">
        <f t="shared" si="1"/>
        <v>623070</v>
      </c>
    </row>
    <row r="44" spans="1:7" s="7" customFormat="1" x14ac:dyDescent="0.3">
      <c r="A44" s="5" t="s">
        <v>40</v>
      </c>
      <c r="B44" s="6">
        <v>10668936</v>
      </c>
      <c r="C44" s="6">
        <v>-35000</v>
      </c>
      <c r="D44" s="6">
        <v>10633936</v>
      </c>
      <c r="E44" s="6">
        <v>7744227</v>
      </c>
      <c r="F44" s="6">
        <v>7744227</v>
      </c>
      <c r="G44" s="6">
        <f t="shared" si="1"/>
        <v>2889709</v>
      </c>
    </row>
    <row r="45" spans="1:7" s="7" customFormat="1" x14ac:dyDescent="0.3">
      <c r="A45" s="5" t="s">
        <v>32</v>
      </c>
      <c r="B45" s="6">
        <v>0</v>
      </c>
      <c r="C45" s="6">
        <v>2067850</v>
      </c>
      <c r="D45" s="6">
        <v>2067850</v>
      </c>
      <c r="E45" s="6">
        <v>1497600.83</v>
      </c>
      <c r="F45" s="6">
        <v>1497600.83</v>
      </c>
      <c r="G45" s="6">
        <f t="shared" si="1"/>
        <v>570249.16999999993</v>
      </c>
    </row>
    <row r="46" spans="1:7" s="7" customFormat="1" x14ac:dyDescent="0.3">
      <c r="A46" s="5" t="s">
        <v>33</v>
      </c>
      <c r="B46" s="6">
        <v>0</v>
      </c>
      <c r="C46" s="6">
        <v>500000</v>
      </c>
      <c r="D46" s="6">
        <v>500000</v>
      </c>
      <c r="E46" s="6">
        <v>0</v>
      </c>
      <c r="F46" s="6">
        <v>0</v>
      </c>
      <c r="G46" s="6">
        <f t="shared" si="1"/>
        <v>500000</v>
      </c>
    </row>
    <row r="47" spans="1:7" s="7" customFormat="1" x14ac:dyDescent="0.3">
      <c r="A47" s="5" t="s">
        <v>35</v>
      </c>
      <c r="B47" s="6">
        <v>257410</v>
      </c>
      <c r="C47" s="6">
        <v>20154.840000000026</v>
      </c>
      <c r="D47" s="6">
        <v>277564.84000000003</v>
      </c>
      <c r="E47" s="6">
        <v>114431.12</v>
      </c>
      <c r="F47" s="6">
        <v>114431.12</v>
      </c>
      <c r="G47" s="6">
        <f t="shared" si="1"/>
        <v>163133.72000000003</v>
      </c>
    </row>
    <row r="48" spans="1:7" s="7" customFormat="1" x14ac:dyDescent="0.3">
      <c r="A48" s="5"/>
      <c r="B48" s="6"/>
      <c r="C48" s="6"/>
      <c r="D48" s="6"/>
      <c r="E48" s="6"/>
      <c r="F48" s="6"/>
      <c r="G48" s="6"/>
    </row>
    <row r="49" spans="1:7" x14ac:dyDescent="0.3">
      <c r="A49" s="8" t="s">
        <v>38</v>
      </c>
      <c r="B49" s="9"/>
      <c r="C49" s="9"/>
      <c r="D49" s="9"/>
      <c r="E49" s="9"/>
      <c r="F49" s="9"/>
      <c r="G49" s="9"/>
    </row>
    <row r="50" spans="1:7" x14ac:dyDescent="0.3">
      <c r="A50" s="10" t="s">
        <v>41</v>
      </c>
      <c r="B50" s="11">
        <f>GASTO_NE_T1+GASTO_E_T1</f>
        <v>291607144.24000001</v>
      </c>
      <c r="C50" s="11">
        <f>GASTO_NE_T2+GASTO_E_T2</f>
        <v>43630209.060000002</v>
      </c>
      <c r="D50" s="11">
        <f>GASTO_NE_T3+GASTO_E_T3</f>
        <v>335237353.29999995</v>
      </c>
      <c r="E50" s="11">
        <f>GASTO_NE_T4+GASTO_E_T4</f>
        <v>212179512.81999999</v>
      </c>
      <c r="F50" s="11">
        <f>GASTO_NE_T5+GASTO_E_T5</f>
        <v>204271681.17999998</v>
      </c>
      <c r="G50" s="11">
        <f>GASTO_NE_T6+GASTO_E_T6</f>
        <v>123057840.48000002</v>
      </c>
    </row>
    <row r="51" spans="1:7" x14ac:dyDescent="0.3">
      <c r="A51" s="12"/>
      <c r="B51" s="12"/>
      <c r="C51" s="12"/>
      <c r="D51" s="12"/>
      <c r="E51" s="12"/>
      <c r="F51" s="12"/>
      <c r="G51" s="1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50" xr:uid="{4A620E0A-D231-4CA3-ABBD-734D90354908}">
      <formula1>-1.79769313486231E+100</formula1>
      <formula2>1.79769313486231E+100</formula2>
    </dataValidation>
  </dataValidation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cp:lastPrinted>2022-11-08T02:45:50Z</cp:lastPrinted>
  <dcterms:created xsi:type="dcterms:W3CDTF">2022-11-08T02:45:00Z</dcterms:created>
  <dcterms:modified xsi:type="dcterms:W3CDTF">2022-11-08T02:45:56Z</dcterms:modified>
</cp:coreProperties>
</file>